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M\Desktop\Royal Pin Fall Classic\Admin Docs\"/>
    </mc:Choice>
  </mc:AlternateContent>
  <bookViews>
    <workbookView xWindow="0" yWindow="0" windowWidth="15345" windowHeight="4650"/>
  </bookViews>
  <sheets>
    <sheet name="Team" sheetId="1" r:id="rId1"/>
    <sheet name="Doubles" sheetId="2" r:id="rId2"/>
    <sheet name="Singles" sheetId="3" r:id="rId3"/>
    <sheet name="All Event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J13" i="4" l="1"/>
  <c r="J15" i="4" s="1"/>
  <c r="J6" i="3"/>
  <c r="N6" i="3" s="1"/>
  <c r="J7" i="4"/>
  <c r="J6" i="4"/>
  <c r="N6" i="4" s="1"/>
  <c r="J7" i="3"/>
  <c r="L6" i="2"/>
  <c r="P6" i="2" s="1"/>
  <c r="L7" i="2"/>
  <c r="L7" i="1"/>
  <c r="L7" i="4"/>
  <c r="N7" i="1"/>
  <c r="L7" i="3"/>
  <c r="N7" i="2"/>
  <c r="I5" i="2"/>
  <c r="I6" i="2"/>
  <c r="I7" i="2"/>
  <c r="D6" i="2"/>
  <c r="D7" i="2"/>
  <c r="D8" i="2"/>
  <c r="D9" i="2"/>
  <c r="D10" i="2"/>
  <c r="D11" i="2"/>
  <c r="D12" i="2"/>
  <c r="D13" i="2"/>
  <c r="D14" i="2"/>
  <c r="D5" i="2"/>
  <c r="G19" i="4"/>
  <c r="C19" i="4"/>
  <c r="N5" i="4"/>
  <c r="G27" i="3"/>
  <c r="C27" i="3"/>
  <c r="J13" i="3"/>
  <c r="J14" i="3" s="1"/>
  <c r="N5" i="3"/>
  <c r="H19" i="2"/>
  <c r="C19" i="2"/>
  <c r="L13" i="2"/>
  <c r="L14" i="2" s="1"/>
  <c r="P5" i="2"/>
  <c r="N7" i="3" l="1"/>
  <c r="G26" i="3" s="1"/>
  <c r="G28" i="3" s="1"/>
  <c r="N7" i="4"/>
  <c r="J11" i="4" s="1"/>
  <c r="P7" i="2"/>
  <c r="H18" i="2" s="1"/>
  <c r="H20" i="2" s="1"/>
  <c r="J14" i="4"/>
  <c r="J15" i="3"/>
  <c r="L15" i="2"/>
  <c r="L13" i="1"/>
  <c r="L15" i="1" s="1"/>
  <c r="C26" i="3" l="1"/>
  <c r="C28" i="3" s="1"/>
  <c r="J10" i="3"/>
  <c r="J11" i="3"/>
  <c r="J10" i="4"/>
  <c r="C18" i="4"/>
  <c r="C20" i="4" s="1"/>
  <c r="G18" i="4"/>
  <c r="G20" i="4" s="1"/>
  <c r="L10" i="2"/>
  <c r="C18" i="2"/>
  <c r="C20" i="2" s="1"/>
  <c r="L11" i="2"/>
  <c r="L14" i="1"/>
  <c r="C21" i="1"/>
  <c r="H21" i="1"/>
  <c r="I6" i="1"/>
  <c r="I7" i="1"/>
  <c r="D6" i="1"/>
  <c r="D7" i="1"/>
  <c r="D8" i="1"/>
  <c r="D9" i="1"/>
  <c r="D10" i="1"/>
  <c r="D11" i="1"/>
  <c r="D12" i="1"/>
  <c r="D13" i="1"/>
  <c r="D14" i="1"/>
  <c r="I5" i="1"/>
  <c r="D5" i="1"/>
  <c r="P6" i="1"/>
  <c r="P5" i="1"/>
  <c r="P7" i="1" l="1"/>
  <c r="L10" i="1" l="1"/>
  <c r="L11" i="1"/>
  <c r="H20" i="1"/>
  <c r="H22" i="1" s="1"/>
  <c r="C20" i="1"/>
  <c r="C22" i="1" s="1"/>
</calcChain>
</file>

<file path=xl/sharedStrings.xml><?xml version="1.0" encoding="utf-8"?>
<sst xmlns="http://schemas.openxmlformats.org/spreadsheetml/2006/main" count="157" uniqueCount="74">
  <si>
    <t>@</t>
  </si>
  <si>
    <t>=</t>
  </si>
  <si>
    <t>Expenses</t>
  </si>
  <si>
    <t>Prize fund</t>
  </si>
  <si>
    <t>Total left over</t>
  </si>
  <si>
    <t>Handicap</t>
  </si>
  <si>
    <t>Scratch</t>
  </si>
  <si>
    <t>Prize fund available</t>
  </si>
  <si>
    <t>Prize fund paid</t>
  </si>
  <si>
    <t>Financials</t>
  </si>
  <si>
    <t>Scratch prize fund</t>
  </si>
  <si>
    <t>Handicap prize fund</t>
  </si>
  <si>
    <t>Total teams paid</t>
  </si>
  <si>
    <t>Handicap teams</t>
  </si>
  <si>
    <t>Scratch teams</t>
  </si>
  <si>
    <t>Entries</t>
  </si>
  <si>
    <t>Total paid</t>
  </si>
  <si>
    <t>2 - Stellhorn/Sims</t>
  </si>
  <si>
    <t>1 - Perez/Sanders</t>
  </si>
  <si>
    <t>3 - Staninger/Perez</t>
  </si>
  <si>
    <t>1 - Herig/Walker</t>
  </si>
  <si>
    <t>2 - Perez/Sanders</t>
  </si>
  <si>
    <t>3 - Stellhorn/Sims</t>
  </si>
  <si>
    <t>4 - Jeffries/Jeffries</t>
  </si>
  <si>
    <t>5 - Sager/Hoskins</t>
  </si>
  <si>
    <t>6 - McMurray/Gum</t>
  </si>
  <si>
    <t>7 - Staninger/Perez</t>
  </si>
  <si>
    <t>8 - Elliott / Denault</t>
  </si>
  <si>
    <t>9 - Mitchell / Smith</t>
  </si>
  <si>
    <t>10 - Heichelbech/Shea</t>
  </si>
  <si>
    <t>Doubles Event ESTIMATED prize fund</t>
  </si>
  <si>
    <t>1 - Stellhorn</t>
  </si>
  <si>
    <t>2 - Mayberry</t>
  </si>
  <si>
    <t>2 - Devitt</t>
  </si>
  <si>
    <t>3 - Smith</t>
  </si>
  <si>
    <t>4 - Mayberry</t>
  </si>
  <si>
    <t>5 - Garcia</t>
  </si>
  <si>
    <t>6 - (G) Holford</t>
  </si>
  <si>
    <t>7 - (D) Holford</t>
  </si>
  <si>
    <t>8 - Sanders</t>
  </si>
  <si>
    <t>9 - Washington</t>
  </si>
  <si>
    <t>10 - Zeedyk</t>
  </si>
  <si>
    <t>11 - Bilby</t>
  </si>
  <si>
    <t>12 - Herig</t>
  </si>
  <si>
    <t>13 - Freeman</t>
  </si>
  <si>
    <t>14 - Johnson</t>
  </si>
  <si>
    <t>15 - Johnson</t>
  </si>
  <si>
    <t>16 - Parker Sr</t>
  </si>
  <si>
    <t>17 - Hoskins</t>
  </si>
  <si>
    <t>18 - Burns</t>
  </si>
  <si>
    <t>19 - Tom</t>
  </si>
  <si>
    <t>20 - McMurray</t>
  </si>
  <si>
    <t>3 - Garcia</t>
  </si>
  <si>
    <t>4 - Sanders</t>
  </si>
  <si>
    <t>5 - Holford</t>
  </si>
  <si>
    <t>Singles Event ESTIMATED prize fund</t>
  </si>
  <si>
    <t>1 - Gray/Adler</t>
  </si>
  <si>
    <t>2 - Thomas Team</t>
  </si>
  <si>
    <t>3 - DWAAANGER!</t>
  </si>
  <si>
    <t>4 - #AWESOME1</t>
  </si>
  <si>
    <t>5 - McCowan Team</t>
  </si>
  <si>
    <t>6 - Clark Team</t>
  </si>
  <si>
    <t>7 - #GSD1</t>
  </si>
  <si>
    <t>8 - #GSD2</t>
  </si>
  <si>
    <t>9 - J Strong Team</t>
  </si>
  <si>
    <t>10 - Ramsey Team</t>
  </si>
  <si>
    <t>Team Event ESTIMATED prize fund</t>
  </si>
  <si>
    <t>2 - Sanders</t>
  </si>
  <si>
    <t>3 - Perez</t>
  </si>
  <si>
    <t>4 - Smith</t>
  </si>
  <si>
    <t>6 - Burns</t>
  </si>
  <si>
    <t>7 - Sims</t>
  </si>
  <si>
    <t>8 - Herig</t>
  </si>
  <si>
    <t>All Events ESTIMATED prize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</si>
</sst>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tabSelected="1" workbookViewId="0">
      <selection activeCell="P22" sqref="A1:P22"/>
    </sheetView>
  </sheetViews>
  <sheetFormatPr defaultColWidth="13.42578125" defaultRowHeight="15.6" customHeight="1" x14ac:dyDescent="0.25"/>
  <cols>
    <col min="1" max="1" width="19.42578125" style="1" bestFit="1" customWidth="1"/>
    <col min="2" max="2" width="5.5703125" style="7" bestFit="1" customWidth="1"/>
    <col min="3" max="3" width="11" style="2" bestFit="1" customWidth="1"/>
    <col min="4" max="4" width="9.85546875" style="2" bestFit="1" customWidth="1"/>
    <col min="5" max="5" width="4" style="2" customWidth="1"/>
    <col min="6" max="6" width="19.42578125" style="1" bestFit="1" customWidth="1"/>
    <col min="7" max="7" width="5.5703125" style="7" bestFit="1" customWidth="1"/>
    <col min="8" max="8" width="9.85546875" style="2" bestFit="1" customWidth="1"/>
    <col min="9" max="9" width="8.28515625" style="2" bestFit="1" customWidth="1"/>
    <col min="10" max="10" width="13.42578125" style="1"/>
    <col min="11" max="11" width="19.85546875" style="1" bestFit="1" customWidth="1"/>
    <col min="12" max="12" width="11" style="1" bestFit="1" customWidth="1"/>
    <col min="13" max="13" width="3" style="1" bestFit="1" customWidth="1"/>
    <col min="14" max="14" width="8.28515625" style="2" bestFit="1" customWidth="1"/>
    <col min="15" max="15" width="2.140625" style="1" bestFit="1" customWidth="1"/>
    <col min="16" max="16" width="11" style="2" bestFit="1" customWidth="1"/>
    <col min="17" max="16384" width="13.42578125" style="1"/>
  </cols>
  <sheetData>
    <row r="1" spans="1:16" s="6" customFormat="1" ht="15.6" customHeight="1" x14ac:dyDescent="0.25">
      <c r="A1" s="9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6" customFormat="1" ht="15.6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6" customHeight="1" x14ac:dyDescent="0.25">
      <c r="A3" s="8" t="s">
        <v>5</v>
      </c>
      <c r="B3" s="8"/>
      <c r="C3" s="8"/>
      <c r="D3" s="1"/>
      <c r="E3" s="1"/>
      <c r="F3" s="8" t="s">
        <v>6</v>
      </c>
      <c r="G3" s="8"/>
      <c r="H3" s="8"/>
      <c r="I3" s="1"/>
      <c r="K3" s="8" t="s">
        <v>9</v>
      </c>
      <c r="L3" s="8"/>
      <c r="M3" s="8"/>
      <c r="N3" s="8"/>
      <c r="O3" s="8"/>
      <c r="P3" s="8"/>
    </row>
    <row r="4" spans="1:16" ht="15.6" customHeight="1" x14ac:dyDescent="0.25">
      <c r="A4" s="8"/>
      <c r="B4" s="8"/>
      <c r="C4" s="8"/>
      <c r="D4" s="1"/>
      <c r="E4" s="1"/>
      <c r="F4" s="8"/>
      <c r="G4" s="8"/>
      <c r="H4" s="8"/>
      <c r="I4" s="1"/>
      <c r="K4" s="8"/>
      <c r="L4" s="8"/>
      <c r="M4" s="8"/>
      <c r="N4" s="8"/>
      <c r="O4" s="8"/>
      <c r="P4" s="8"/>
    </row>
    <row r="5" spans="1:16" ht="15.6" customHeight="1" x14ac:dyDescent="0.25">
      <c r="A5" s="12" t="s">
        <v>56</v>
      </c>
      <c r="B5" s="3">
        <v>3214</v>
      </c>
      <c r="C5" s="4">
        <v>5000</v>
      </c>
      <c r="D5" s="4">
        <f>C5/5</f>
        <v>1000</v>
      </c>
      <c r="F5" s="12" t="s">
        <v>56</v>
      </c>
      <c r="G5" s="3">
        <v>3214</v>
      </c>
      <c r="H5" s="4">
        <v>750</v>
      </c>
      <c r="I5" s="4">
        <f>H5/5</f>
        <v>150</v>
      </c>
      <c r="K5" s="3" t="s">
        <v>15</v>
      </c>
      <c r="L5" s="3">
        <v>100</v>
      </c>
      <c r="M5" s="3" t="s">
        <v>0</v>
      </c>
      <c r="N5" s="4">
        <v>175</v>
      </c>
      <c r="O5" s="3" t="s">
        <v>1</v>
      </c>
      <c r="P5" s="4">
        <f>L5*N5</f>
        <v>17500</v>
      </c>
    </row>
    <row r="6" spans="1:16" ht="15.6" customHeight="1" x14ac:dyDescent="0.25">
      <c r="A6" s="12" t="s">
        <v>57</v>
      </c>
      <c r="B6" s="3">
        <v>3161</v>
      </c>
      <c r="C6" s="4">
        <v>2700</v>
      </c>
      <c r="D6" s="4">
        <f t="shared" ref="D6:D14" si="0">C6/5</f>
        <v>540</v>
      </c>
      <c r="F6" s="12" t="s">
        <v>57</v>
      </c>
      <c r="G6" s="3">
        <v>3161</v>
      </c>
      <c r="H6" s="4">
        <v>450</v>
      </c>
      <c r="I6" s="4">
        <f t="shared" ref="I6:I7" si="1">H6/5</f>
        <v>90</v>
      </c>
      <c r="K6" s="3" t="s">
        <v>2</v>
      </c>
      <c r="L6" s="3">
        <f>L5</f>
        <v>100</v>
      </c>
      <c r="M6" s="3" t="s">
        <v>0</v>
      </c>
      <c r="N6" s="4">
        <v>25</v>
      </c>
      <c r="O6" s="3" t="s">
        <v>1</v>
      </c>
      <c r="P6" s="4">
        <f>L6*N6</f>
        <v>2500</v>
      </c>
    </row>
    <row r="7" spans="1:16" ht="15.6" customHeight="1" x14ac:dyDescent="0.25">
      <c r="A7" s="12" t="s">
        <v>58</v>
      </c>
      <c r="B7" s="3">
        <v>3119</v>
      </c>
      <c r="C7" s="4">
        <v>1500</v>
      </c>
      <c r="D7" s="4">
        <f t="shared" si="0"/>
        <v>300</v>
      </c>
      <c r="F7" s="12" t="s">
        <v>58</v>
      </c>
      <c r="G7" s="3">
        <v>3119</v>
      </c>
      <c r="H7" s="4">
        <v>300</v>
      </c>
      <c r="I7" s="4">
        <f t="shared" si="1"/>
        <v>60</v>
      </c>
      <c r="K7" s="3" t="s">
        <v>3</v>
      </c>
      <c r="L7" s="3">
        <f>L5</f>
        <v>100</v>
      </c>
      <c r="M7" s="3" t="s">
        <v>0</v>
      </c>
      <c r="N7" s="4">
        <f>N5-N6</f>
        <v>150</v>
      </c>
      <c r="O7" s="3" t="s">
        <v>1</v>
      </c>
      <c r="P7" s="4">
        <f>P5-P6</f>
        <v>15000</v>
      </c>
    </row>
    <row r="8" spans="1:16" ht="15.6" customHeight="1" x14ac:dyDescent="0.25">
      <c r="A8" s="12" t="s">
        <v>59</v>
      </c>
      <c r="B8" s="3">
        <v>3105</v>
      </c>
      <c r="C8" s="4">
        <v>1000</v>
      </c>
      <c r="D8" s="4">
        <f t="shared" si="0"/>
        <v>200</v>
      </c>
      <c r="F8" s="13"/>
      <c r="G8" s="13"/>
      <c r="H8" s="10"/>
      <c r="I8" s="10"/>
    </row>
    <row r="9" spans="1:16" ht="15.6" customHeight="1" x14ac:dyDescent="0.25">
      <c r="A9" s="12" t="s">
        <v>60</v>
      </c>
      <c r="B9" s="3">
        <v>3102</v>
      </c>
      <c r="C9" s="4">
        <v>800</v>
      </c>
      <c r="D9" s="4">
        <f t="shared" si="0"/>
        <v>160</v>
      </c>
      <c r="F9" s="13"/>
      <c r="G9" s="13"/>
      <c r="H9" s="10"/>
      <c r="I9" s="10"/>
    </row>
    <row r="10" spans="1:16" ht="15.6" customHeight="1" x14ac:dyDescent="0.25">
      <c r="A10" s="12" t="s">
        <v>61</v>
      </c>
      <c r="B10" s="3">
        <v>3070</v>
      </c>
      <c r="C10" s="4">
        <v>600</v>
      </c>
      <c r="D10" s="4">
        <f t="shared" si="0"/>
        <v>120</v>
      </c>
      <c r="K10" s="1" t="s">
        <v>11</v>
      </c>
      <c r="L10" s="2">
        <f>P7*0.9</f>
        <v>13500</v>
      </c>
    </row>
    <row r="11" spans="1:16" ht="15.6" customHeight="1" x14ac:dyDescent="0.25">
      <c r="A11" s="12" t="s">
        <v>62</v>
      </c>
      <c r="B11" s="3">
        <v>3058</v>
      </c>
      <c r="C11" s="4">
        <v>550</v>
      </c>
      <c r="D11" s="4">
        <f t="shared" si="0"/>
        <v>110</v>
      </c>
      <c r="K11" s="1" t="s">
        <v>10</v>
      </c>
      <c r="L11" s="2">
        <f>P7*0.1</f>
        <v>1500</v>
      </c>
    </row>
    <row r="12" spans="1:16" ht="15.6" customHeight="1" x14ac:dyDescent="0.25">
      <c r="A12" s="12" t="s">
        <v>63</v>
      </c>
      <c r="B12" s="3">
        <v>3032</v>
      </c>
      <c r="C12" s="4">
        <v>500</v>
      </c>
      <c r="D12" s="4">
        <f t="shared" si="0"/>
        <v>100</v>
      </c>
    </row>
    <row r="13" spans="1:16" ht="15.6" customHeight="1" x14ac:dyDescent="0.25">
      <c r="A13" s="12" t="s">
        <v>64</v>
      </c>
      <c r="B13" s="3">
        <v>3028</v>
      </c>
      <c r="C13" s="4">
        <v>450</v>
      </c>
      <c r="D13" s="4">
        <f t="shared" si="0"/>
        <v>90</v>
      </c>
      <c r="K13" s="2" t="s">
        <v>12</v>
      </c>
      <c r="L13" s="1">
        <f>L5/8</f>
        <v>12.5</v>
      </c>
    </row>
    <row r="14" spans="1:16" ht="15.6" customHeight="1" x14ac:dyDescent="0.25">
      <c r="A14" s="12" t="s">
        <v>65</v>
      </c>
      <c r="B14" s="3">
        <v>3025</v>
      </c>
      <c r="C14" s="4">
        <v>400</v>
      </c>
      <c r="D14" s="4">
        <f t="shared" si="0"/>
        <v>80</v>
      </c>
      <c r="K14" s="2" t="s">
        <v>13</v>
      </c>
      <c r="L14" s="1">
        <f>L13*0.8</f>
        <v>10</v>
      </c>
    </row>
    <row r="15" spans="1:16" ht="15.6" customHeight="1" x14ac:dyDescent="0.25">
      <c r="A15" s="13"/>
      <c r="B15" s="13"/>
      <c r="C15" s="10"/>
      <c r="D15" s="10"/>
      <c r="K15" s="2" t="s">
        <v>14</v>
      </c>
      <c r="L15" s="1">
        <f>L13*0.2</f>
        <v>2.5</v>
      </c>
    </row>
    <row r="16" spans="1:16" ht="15.6" customHeight="1" x14ac:dyDescent="0.25">
      <c r="A16" s="13"/>
      <c r="B16" s="13"/>
      <c r="C16" s="10"/>
      <c r="D16" s="10"/>
    </row>
    <row r="17" spans="1:8" ht="15.6" customHeight="1" x14ac:dyDescent="0.25">
      <c r="A17" s="13"/>
      <c r="B17" s="13"/>
      <c r="C17" s="10"/>
      <c r="D17" s="10"/>
    </row>
    <row r="18" spans="1:8" ht="15.6" customHeight="1" x14ac:dyDescent="0.25">
      <c r="A18" s="13"/>
      <c r="B18" s="13"/>
      <c r="C18" s="10"/>
      <c r="D18" s="10"/>
    </row>
    <row r="20" spans="1:8" ht="15.6" customHeight="1" x14ac:dyDescent="0.25">
      <c r="A20" s="1" t="s">
        <v>7</v>
      </c>
      <c r="C20" s="2">
        <f>P7*0.9</f>
        <v>13500</v>
      </c>
      <c r="F20" s="1" t="s">
        <v>7</v>
      </c>
      <c r="H20" s="2">
        <f>P7*0.1</f>
        <v>1500</v>
      </c>
    </row>
    <row r="21" spans="1:8" ht="15.6" customHeight="1" x14ac:dyDescent="0.25">
      <c r="A21" s="1" t="s">
        <v>8</v>
      </c>
      <c r="C21" s="2">
        <f>SUM(C5:C18)</f>
        <v>13500</v>
      </c>
      <c r="F21" s="1" t="s">
        <v>8</v>
      </c>
      <c r="H21" s="2">
        <f>SUM(H5:H9)</f>
        <v>1500</v>
      </c>
    </row>
    <row r="22" spans="1:8" ht="15.6" customHeight="1" x14ac:dyDescent="0.25">
      <c r="A22" s="1" t="s">
        <v>4</v>
      </c>
      <c r="C22" s="2">
        <f>C20-C21</f>
        <v>0</v>
      </c>
      <c r="F22" s="1" t="s">
        <v>4</v>
      </c>
      <c r="H22" s="2">
        <f>H20-H21</f>
        <v>0</v>
      </c>
    </row>
  </sheetData>
  <mergeCells count="4">
    <mergeCell ref="A3:C4"/>
    <mergeCell ref="F3:H4"/>
    <mergeCell ref="K3:P4"/>
    <mergeCell ref="A1:P2"/>
  </mergeCells>
  <pageMargins left="0.7" right="0.7" top="0.75" bottom="0.75" header="0.3" footer="0.3"/>
  <pageSetup scale="7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workbookViewId="0">
      <selection activeCell="P21" sqref="A1:P21"/>
    </sheetView>
  </sheetViews>
  <sheetFormatPr defaultRowHeight="15" x14ac:dyDescent="0.25"/>
  <cols>
    <col min="1" max="1" width="21.85546875" bestFit="1" customWidth="1"/>
    <col min="2" max="2" width="5.5703125" bestFit="1" customWidth="1"/>
    <col min="3" max="3" width="10.5703125" bestFit="1" customWidth="1"/>
    <col min="4" max="4" width="8.28515625" bestFit="1" customWidth="1"/>
    <col min="6" max="6" width="19.42578125" bestFit="1" customWidth="1"/>
    <col min="7" max="7" width="5.5703125" bestFit="1" customWidth="1"/>
    <col min="8" max="9" width="8.28515625" bestFit="1" customWidth="1"/>
    <col min="11" max="11" width="19.85546875" bestFit="1" customWidth="1"/>
    <col min="12" max="12" width="9.85546875" bestFit="1" customWidth="1"/>
    <col min="13" max="13" width="3" bestFit="1" customWidth="1"/>
    <col min="14" max="14" width="7.140625" bestFit="1" customWidth="1"/>
    <col min="15" max="15" width="2.140625" bestFit="1" customWidth="1"/>
    <col min="16" max="16" width="9.85546875" bestFit="1" customWidth="1"/>
  </cols>
  <sheetData>
    <row r="1" spans="1:16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x14ac:dyDescent="0.25">
      <c r="A3" s="8" t="s">
        <v>5</v>
      </c>
      <c r="B3" s="8"/>
      <c r="C3" s="8"/>
      <c r="D3" s="8"/>
      <c r="E3" s="5"/>
      <c r="F3" s="8" t="s">
        <v>6</v>
      </c>
      <c r="G3" s="8"/>
      <c r="H3" s="8"/>
      <c r="I3" s="8"/>
      <c r="J3" s="5"/>
      <c r="K3" s="8" t="s">
        <v>9</v>
      </c>
      <c r="L3" s="8"/>
      <c r="M3" s="8"/>
      <c r="N3" s="8"/>
      <c r="O3" s="8"/>
      <c r="P3" s="8"/>
    </row>
    <row r="4" spans="1:16" ht="15.75" x14ac:dyDescent="0.25">
      <c r="A4" s="11"/>
      <c r="B4" s="11"/>
      <c r="C4" s="11"/>
      <c r="D4" s="11"/>
      <c r="E4" s="5"/>
      <c r="F4" s="11"/>
      <c r="G4" s="11"/>
      <c r="H4" s="11"/>
      <c r="I4" s="11"/>
      <c r="J4" s="5"/>
      <c r="K4" s="8"/>
      <c r="L4" s="8"/>
      <c r="M4" s="8"/>
      <c r="N4" s="8"/>
      <c r="O4" s="8"/>
      <c r="P4" s="8"/>
    </row>
    <row r="5" spans="1:16" ht="15.75" x14ac:dyDescent="0.25">
      <c r="A5" s="12" t="s">
        <v>20</v>
      </c>
      <c r="B5" s="3">
        <v>1454</v>
      </c>
      <c r="C5" s="4">
        <v>1250</v>
      </c>
      <c r="D5" s="4">
        <f>C5/2</f>
        <v>625</v>
      </c>
      <c r="E5" s="2"/>
      <c r="F5" s="12" t="s">
        <v>18</v>
      </c>
      <c r="G5" s="3">
        <v>1424</v>
      </c>
      <c r="H5" s="4">
        <v>350</v>
      </c>
      <c r="I5" s="4">
        <f>H5/2</f>
        <v>175</v>
      </c>
      <c r="J5" s="5"/>
      <c r="K5" s="3" t="s">
        <v>15</v>
      </c>
      <c r="L5" s="3">
        <v>100</v>
      </c>
      <c r="M5" s="3" t="s">
        <v>0</v>
      </c>
      <c r="N5" s="4">
        <v>70</v>
      </c>
      <c r="O5" s="3" t="s">
        <v>1</v>
      </c>
      <c r="P5" s="4">
        <f>L5*N5</f>
        <v>7000</v>
      </c>
    </row>
    <row r="6" spans="1:16" ht="15.75" x14ac:dyDescent="0.25">
      <c r="A6" s="12" t="s">
        <v>21</v>
      </c>
      <c r="B6" s="3">
        <v>1424</v>
      </c>
      <c r="C6" s="4">
        <v>950</v>
      </c>
      <c r="D6" s="4">
        <f t="shared" ref="D6:D14" si="0">C6/2</f>
        <v>475</v>
      </c>
      <c r="E6" s="2"/>
      <c r="F6" s="12" t="s">
        <v>17</v>
      </c>
      <c r="G6" s="3">
        <v>1384</v>
      </c>
      <c r="H6" s="4">
        <v>150</v>
      </c>
      <c r="I6" s="4">
        <f t="shared" ref="I6:I7" si="1">H6/2</f>
        <v>75</v>
      </c>
      <c r="J6" s="5"/>
      <c r="K6" s="3" t="s">
        <v>2</v>
      </c>
      <c r="L6" s="3">
        <f>L5</f>
        <v>100</v>
      </c>
      <c r="M6" s="3" t="s">
        <v>0</v>
      </c>
      <c r="N6" s="4">
        <v>10</v>
      </c>
      <c r="O6" s="3" t="s">
        <v>1</v>
      </c>
      <c r="P6" s="4">
        <f>L6*N6</f>
        <v>1000</v>
      </c>
    </row>
    <row r="7" spans="1:16" ht="15.75" x14ac:dyDescent="0.25">
      <c r="A7" s="12" t="s">
        <v>22</v>
      </c>
      <c r="B7" s="3">
        <v>1384</v>
      </c>
      <c r="C7" s="4">
        <v>800</v>
      </c>
      <c r="D7" s="4">
        <f t="shared" si="0"/>
        <v>400</v>
      </c>
      <c r="E7" s="2"/>
      <c r="F7" s="12" t="s">
        <v>19</v>
      </c>
      <c r="G7" s="3">
        <v>1303</v>
      </c>
      <c r="H7" s="4">
        <v>100</v>
      </c>
      <c r="I7" s="4">
        <f t="shared" si="1"/>
        <v>50</v>
      </c>
      <c r="J7" s="5"/>
      <c r="K7" s="3" t="s">
        <v>3</v>
      </c>
      <c r="L7" s="3">
        <f>L5</f>
        <v>100</v>
      </c>
      <c r="M7" s="3" t="s">
        <v>0</v>
      </c>
      <c r="N7" s="4">
        <f>N5-N6</f>
        <v>60</v>
      </c>
      <c r="O7" s="3" t="s">
        <v>1</v>
      </c>
      <c r="P7" s="4">
        <f>P5-P6</f>
        <v>6000</v>
      </c>
    </row>
    <row r="8" spans="1:16" ht="15.75" x14ac:dyDescent="0.25">
      <c r="A8" s="12" t="s">
        <v>23</v>
      </c>
      <c r="B8" s="3">
        <v>1355</v>
      </c>
      <c r="C8" s="4">
        <v>600</v>
      </c>
      <c r="D8" s="4">
        <f t="shared" si="0"/>
        <v>300</v>
      </c>
      <c r="E8" s="2"/>
      <c r="F8" s="13"/>
      <c r="G8" s="13"/>
      <c r="H8" s="10"/>
      <c r="I8" s="10"/>
      <c r="J8" s="5"/>
      <c r="K8" s="5"/>
      <c r="L8" s="5"/>
      <c r="M8" s="5"/>
      <c r="N8" s="2"/>
      <c r="O8" s="5"/>
      <c r="P8" s="2"/>
    </row>
    <row r="9" spans="1:16" ht="15.75" x14ac:dyDescent="0.25">
      <c r="A9" s="12" t="s">
        <v>24</v>
      </c>
      <c r="B9" s="3">
        <v>1342</v>
      </c>
      <c r="C9" s="4">
        <v>500</v>
      </c>
      <c r="D9" s="4">
        <f t="shared" si="0"/>
        <v>250</v>
      </c>
      <c r="E9" s="2"/>
      <c r="F9" s="13"/>
      <c r="G9" s="13"/>
      <c r="H9" s="10"/>
      <c r="I9" s="10"/>
      <c r="J9" s="5"/>
      <c r="K9" s="5"/>
      <c r="L9" s="5"/>
      <c r="M9" s="5"/>
      <c r="N9" s="2"/>
      <c r="O9" s="5"/>
      <c r="P9" s="2"/>
    </row>
    <row r="10" spans="1:16" ht="15.75" x14ac:dyDescent="0.25">
      <c r="A10" s="12" t="s">
        <v>25</v>
      </c>
      <c r="B10" s="3">
        <v>1326</v>
      </c>
      <c r="C10" s="4">
        <v>400</v>
      </c>
      <c r="D10" s="4">
        <f t="shared" si="0"/>
        <v>200</v>
      </c>
      <c r="E10" s="2"/>
      <c r="F10" s="5"/>
      <c r="G10" s="7"/>
      <c r="H10" s="2"/>
      <c r="I10" s="2"/>
      <c r="J10" s="5"/>
      <c r="K10" s="5" t="s">
        <v>11</v>
      </c>
      <c r="L10" s="2">
        <f>P7*0.9</f>
        <v>5400</v>
      </c>
      <c r="M10" s="5"/>
      <c r="N10" s="2"/>
      <c r="O10" s="5"/>
      <c r="P10" s="2"/>
    </row>
    <row r="11" spans="1:16" ht="15.75" x14ac:dyDescent="0.25">
      <c r="A11" s="12" t="s">
        <v>26</v>
      </c>
      <c r="B11" s="3">
        <v>1303</v>
      </c>
      <c r="C11" s="4">
        <v>300</v>
      </c>
      <c r="D11" s="4">
        <f t="shared" si="0"/>
        <v>150</v>
      </c>
      <c r="E11" s="2"/>
      <c r="F11" s="5"/>
      <c r="G11" s="7"/>
      <c r="H11" s="2"/>
      <c r="I11" s="2"/>
      <c r="J11" s="5"/>
      <c r="K11" s="5" t="s">
        <v>10</v>
      </c>
      <c r="L11" s="2">
        <f>P7*0.1</f>
        <v>600</v>
      </c>
      <c r="M11" s="5"/>
      <c r="N11" s="2"/>
      <c r="O11" s="5"/>
      <c r="P11" s="2"/>
    </row>
    <row r="12" spans="1:16" ht="15.75" x14ac:dyDescent="0.25">
      <c r="A12" s="12" t="s">
        <v>27</v>
      </c>
      <c r="B12" s="3">
        <v>1298</v>
      </c>
      <c r="C12" s="4">
        <v>250</v>
      </c>
      <c r="D12" s="4">
        <f t="shared" si="0"/>
        <v>125</v>
      </c>
      <c r="E12" s="2"/>
      <c r="F12" s="5"/>
      <c r="G12" s="7"/>
      <c r="H12" s="2"/>
      <c r="I12" s="2"/>
      <c r="J12" s="5"/>
      <c r="K12" s="5"/>
      <c r="L12" s="5"/>
      <c r="M12" s="5"/>
      <c r="N12" s="2"/>
      <c r="O12" s="5"/>
      <c r="P12" s="2"/>
    </row>
    <row r="13" spans="1:16" ht="15.75" x14ac:dyDescent="0.25">
      <c r="A13" s="12" t="s">
        <v>28</v>
      </c>
      <c r="B13" s="3">
        <v>1297</v>
      </c>
      <c r="C13" s="4">
        <v>200</v>
      </c>
      <c r="D13" s="4">
        <f t="shared" si="0"/>
        <v>100</v>
      </c>
      <c r="E13" s="2"/>
      <c r="F13" s="5"/>
      <c r="G13" s="7"/>
      <c r="H13" s="2"/>
      <c r="I13" s="2"/>
      <c r="J13" s="5"/>
      <c r="K13" s="2" t="s">
        <v>16</v>
      </c>
      <c r="L13" s="5">
        <f>L5/8</f>
        <v>12.5</v>
      </c>
      <c r="M13" s="5"/>
      <c r="N13" s="2"/>
      <c r="O13" s="5"/>
      <c r="P13" s="2"/>
    </row>
    <row r="14" spans="1:16" ht="15.75" x14ac:dyDescent="0.25">
      <c r="A14" s="12" t="s">
        <v>29</v>
      </c>
      <c r="B14" s="3">
        <v>1271</v>
      </c>
      <c r="C14" s="4">
        <v>150</v>
      </c>
      <c r="D14" s="4">
        <f t="shared" si="0"/>
        <v>75</v>
      </c>
      <c r="E14" s="2"/>
      <c r="F14" s="5"/>
      <c r="G14" s="7"/>
      <c r="H14" s="2"/>
      <c r="I14" s="2"/>
      <c r="J14" s="5"/>
      <c r="K14" s="2" t="s">
        <v>5</v>
      </c>
      <c r="L14" s="5">
        <f>L13*0.8</f>
        <v>10</v>
      </c>
      <c r="M14" s="5"/>
      <c r="N14" s="2"/>
      <c r="O14" s="5"/>
      <c r="P14" s="2"/>
    </row>
    <row r="15" spans="1:16" ht="15.75" x14ac:dyDescent="0.25">
      <c r="A15" s="13"/>
      <c r="B15" s="13"/>
      <c r="C15" s="10"/>
      <c r="D15" s="10"/>
      <c r="E15" s="2"/>
      <c r="F15" s="5"/>
      <c r="G15" s="7"/>
      <c r="H15" s="2"/>
      <c r="I15" s="2"/>
      <c r="J15" s="5"/>
      <c r="K15" s="2" t="s">
        <v>6</v>
      </c>
      <c r="L15" s="5">
        <f>L13*0.2</f>
        <v>2.5</v>
      </c>
      <c r="M15" s="5"/>
      <c r="N15" s="2"/>
      <c r="O15" s="5"/>
      <c r="P15" s="2"/>
    </row>
    <row r="16" spans="1:16" ht="15.75" x14ac:dyDescent="0.25">
      <c r="A16" s="13"/>
      <c r="B16" s="13"/>
      <c r="C16" s="10"/>
      <c r="D16" s="10"/>
      <c r="E16" s="2"/>
      <c r="F16" s="5"/>
      <c r="G16" s="7"/>
      <c r="H16" s="2"/>
      <c r="I16" s="2"/>
      <c r="J16" s="5"/>
      <c r="K16" s="5"/>
      <c r="L16" s="5"/>
      <c r="M16" s="5"/>
      <c r="N16" s="2"/>
      <c r="O16" s="5"/>
      <c r="P16" s="2"/>
    </row>
    <row r="17" spans="1:16" ht="15.75" x14ac:dyDescent="0.25">
      <c r="A17" s="5"/>
      <c r="B17" s="7"/>
      <c r="C17" s="2"/>
      <c r="D17" s="2"/>
      <c r="E17" s="2"/>
      <c r="F17" s="5"/>
      <c r="G17" s="7"/>
      <c r="H17" s="2"/>
      <c r="I17" s="2"/>
      <c r="J17" s="5"/>
      <c r="K17" s="5"/>
      <c r="L17" s="5"/>
      <c r="M17" s="5"/>
      <c r="N17" s="2"/>
      <c r="O17" s="5"/>
      <c r="P17" s="2"/>
    </row>
    <row r="18" spans="1:16" ht="15.75" x14ac:dyDescent="0.25">
      <c r="A18" s="5" t="s">
        <v>7</v>
      </c>
      <c r="B18" s="7"/>
      <c r="C18" s="2">
        <f>P7*0.9</f>
        <v>5400</v>
      </c>
      <c r="D18" s="2"/>
      <c r="E18" s="2"/>
      <c r="F18" s="5" t="s">
        <v>7</v>
      </c>
      <c r="G18" s="7"/>
      <c r="H18" s="2">
        <f>P7*0.1</f>
        <v>600</v>
      </c>
      <c r="I18" s="2"/>
      <c r="J18" s="5"/>
      <c r="K18" s="5"/>
      <c r="L18" s="5"/>
      <c r="M18" s="5"/>
      <c r="N18" s="2"/>
      <c r="O18" s="5"/>
      <c r="P18" s="2"/>
    </row>
    <row r="19" spans="1:16" ht="15.75" x14ac:dyDescent="0.25">
      <c r="A19" s="5" t="s">
        <v>8</v>
      </c>
      <c r="B19" s="7"/>
      <c r="C19" s="2">
        <f>SUM(C5:C16)</f>
        <v>5400</v>
      </c>
      <c r="D19" s="2"/>
      <c r="E19" s="2"/>
      <c r="F19" s="5" t="s">
        <v>8</v>
      </c>
      <c r="G19" s="7"/>
      <c r="H19" s="2">
        <f>SUM(H5:H9)</f>
        <v>600</v>
      </c>
      <c r="I19" s="2"/>
      <c r="J19" s="5"/>
      <c r="K19" s="5"/>
      <c r="L19" s="5"/>
      <c r="M19" s="5"/>
      <c r="N19" s="2"/>
      <c r="O19" s="5"/>
      <c r="P19" s="2"/>
    </row>
    <row r="20" spans="1:16" ht="15.75" x14ac:dyDescent="0.25">
      <c r="A20" s="5" t="s">
        <v>4</v>
      </c>
      <c r="B20" s="7"/>
      <c r="C20" s="2">
        <f>C18-C19</f>
        <v>0</v>
      </c>
      <c r="D20" s="2"/>
      <c r="E20" s="2"/>
      <c r="F20" s="5" t="s">
        <v>4</v>
      </c>
      <c r="G20" s="7"/>
      <c r="H20" s="2">
        <f>H18-H19</f>
        <v>0</v>
      </c>
      <c r="I20" s="2"/>
      <c r="J20" s="5"/>
      <c r="K20" s="5"/>
      <c r="L20" s="5"/>
      <c r="M20" s="5"/>
      <c r="N20" s="2"/>
      <c r="O20" s="5"/>
      <c r="P20" s="2"/>
    </row>
  </sheetData>
  <mergeCells count="4">
    <mergeCell ref="K3:P4"/>
    <mergeCell ref="A1:P2"/>
    <mergeCell ref="A3:D4"/>
    <mergeCell ref="F3:I4"/>
  </mergeCells>
  <pageMargins left="0.7" right="0.7" top="0.75" bottom="0.75" header="0.3" footer="0.3"/>
  <pageSetup scale="7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workbookViewId="0">
      <selection activeCell="N28" sqref="A1:N28"/>
    </sheetView>
  </sheetViews>
  <sheetFormatPr defaultRowHeight="15" x14ac:dyDescent="0.25"/>
  <cols>
    <col min="1" max="1" width="19.42578125" bestFit="1" customWidth="1"/>
    <col min="2" max="2" width="19.42578125" customWidth="1"/>
    <col min="3" max="3" width="9.85546875" bestFit="1" customWidth="1"/>
    <col min="5" max="5" width="19.42578125" bestFit="1" customWidth="1"/>
    <col min="6" max="6" width="19.42578125" customWidth="1"/>
    <col min="7" max="7" width="8.28515625" bestFit="1" customWidth="1"/>
    <col min="9" max="9" width="19.85546875" bestFit="1" customWidth="1"/>
    <col min="10" max="10" width="9.85546875" bestFit="1" customWidth="1"/>
    <col min="11" max="11" width="3" bestFit="1" customWidth="1"/>
    <col min="12" max="12" width="7.140625" bestFit="1" customWidth="1"/>
    <col min="13" max="13" width="2.140625" bestFit="1" customWidth="1"/>
    <col min="14" max="14" width="9.85546875" bestFit="1" customWidth="1"/>
  </cols>
  <sheetData>
    <row r="1" spans="1:14" x14ac:dyDescent="0.25">
      <c r="A1" s="9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x14ac:dyDescent="0.25">
      <c r="A3" s="8" t="s">
        <v>5</v>
      </c>
      <c r="B3" s="8"/>
      <c r="C3" s="8"/>
      <c r="D3" s="5"/>
      <c r="E3" s="8" t="s">
        <v>6</v>
      </c>
      <c r="F3" s="8"/>
      <c r="G3" s="8"/>
      <c r="H3" s="5"/>
      <c r="I3" s="8" t="s">
        <v>9</v>
      </c>
      <c r="J3" s="8"/>
      <c r="K3" s="8"/>
      <c r="L3" s="8"/>
      <c r="M3" s="8"/>
      <c r="N3" s="8"/>
    </row>
    <row r="4" spans="1:14" ht="15.75" x14ac:dyDescent="0.25">
      <c r="A4" s="8"/>
      <c r="B4" s="8"/>
      <c r="C4" s="8"/>
      <c r="D4" s="5"/>
      <c r="E4" s="8"/>
      <c r="F4" s="8"/>
      <c r="G4" s="8"/>
      <c r="H4" s="5"/>
      <c r="I4" s="8"/>
      <c r="J4" s="8"/>
      <c r="K4" s="8"/>
      <c r="L4" s="8"/>
      <c r="M4" s="8"/>
      <c r="N4" s="8"/>
    </row>
    <row r="5" spans="1:14" ht="15.75" x14ac:dyDescent="0.25">
      <c r="A5" s="12" t="s">
        <v>31</v>
      </c>
      <c r="B5" s="3">
        <v>717</v>
      </c>
      <c r="C5" s="4">
        <v>750</v>
      </c>
      <c r="D5" s="2"/>
      <c r="E5" s="12" t="s">
        <v>31</v>
      </c>
      <c r="F5" s="3">
        <v>717</v>
      </c>
      <c r="G5" s="4">
        <v>200</v>
      </c>
      <c r="H5" s="5"/>
      <c r="I5" s="3" t="s">
        <v>15</v>
      </c>
      <c r="J5" s="3">
        <v>200</v>
      </c>
      <c r="K5" s="3" t="s">
        <v>0</v>
      </c>
      <c r="L5" s="4">
        <v>35</v>
      </c>
      <c r="M5" s="3" t="s">
        <v>1</v>
      </c>
      <c r="N5" s="4">
        <f>J5*L5</f>
        <v>7000</v>
      </c>
    </row>
    <row r="6" spans="1:14" ht="15.75" x14ac:dyDescent="0.25">
      <c r="A6" s="12" t="s">
        <v>33</v>
      </c>
      <c r="B6" s="3">
        <v>714</v>
      </c>
      <c r="C6" s="4">
        <v>550</v>
      </c>
      <c r="D6" s="2"/>
      <c r="E6" s="12" t="s">
        <v>32</v>
      </c>
      <c r="F6" s="3">
        <v>707</v>
      </c>
      <c r="G6" s="4">
        <v>150</v>
      </c>
      <c r="H6" s="5"/>
      <c r="I6" s="3" t="s">
        <v>2</v>
      </c>
      <c r="J6" s="3">
        <f>J5</f>
        <v>200</v>
      </c>
      <c r="K6" s="3" t="s">
        <v>0</v>
      </c>
      <c r="L6" s="4">
        <v>5</v>
      </c>
      <c r="M6" s="3" t="s">
        <v>1</v>
      </c>
      <c r="N6" s="4">
        <f>J6*L6</f>
        <v>1000</v>
      </c>
    </row>
    <row r="7" spans="1:14" ht="15.75" x14ac:dyDescent="0.25">
      <c r="A7" s="12" t="s">
        <v>34</v>
      </c>
      <c r="B7" s="3">
        <v>710</v>
      </c>
      <c r="C7" s="4">
        <v>500</v>
      </c>
      <c r="D7" s="2"/>
      <c r="E7" s="12" t="s">
        <v>52</v>
      </c>
      <c r="F7" s="3">
        <v>706</v>
      </c>
      <c r="G7" s="4">
        <v>100</v>
      </c>
      <c r="H7" s="5"/>
      <c r="I7" s="3" t="s">
        <v>3</v>
      </c>
      <c r="J7" s="3">
        <f>J5</f>
        <v>200</v>
      </c>
      <c r="K7" s="3" t="s">
        <v>0</v>
      </c>
      <c r="L7" s="4">
        <f>L5-L6</f>
        <v>30</v>
      </c>
      <c r="M7" s="3" t="s">
        <v>1</v>
      </c>
      <c r="N7" s="4">
        <f>N5-N6</f>
        <v>6000</v>
      </c>
    </row>
    <row r="8" spans="1:14" ht="15.75" x14ac:dyDescent="0.25">
      <c r="A8" s="12" t="s">
        <v>35</v>
      </c>
      <c r="B8" s="3">
        <v>707</v>
      </c>
      <c r="C8" s="4">
        <v>450</v>
      </c>
      <c r="D8" s="2"/>
      <c r="E8" s="12" t="s">
        <v>53</v>
      </c>
      <c r="F8" s="3">
        <v>696</v>
      </c>
      <c r="G8" s="4">
        <v>85</v>
      </c>
      <c r="H8" s="5"/>
      <c r="I8" s="5"/>
      <c r="J8" s="5"/>
      <c r="K8" s="5"/>
      <c r="L8" s="2"/>
      <c r="M8" s="5"/>
      <c r="N8" s="2"/>
    </row>
    <row r="9" spans="1:14" ht="15.75" x14ac:dyDescent="0.25">
      <c r="A9" s="12" t="s">
        <v>36</v>
      </c>
      <c r="B9" s="3">
        <v>706</v>
      </c>
      <c r="C9" s="4">
        <v>400</v>
      </c>
      <c r="D9" s="2"/>
      <c r="E9" s="12" t="s">
        <v>54</v>
      </c>
      <c r="F9" s="3">
        <v>674</v>
      </c>
      <c r="G9" s="4">
        <v>65</v>
      </c>
      <c r="H9" s="5"/>
      <c r="I9" s="5"/>
      <c r="J9" s="5"/>
      <c r="K9" s="5"/>
      <c r="L9" s="2"/>
      <c r="M9" s="5"/>
      <c r="N9" s="2"/>
    </row>
    <row r="10" spans="1:14" ht="15.75" x14ac:dyDescent="0.25">
      <c r="A10" s="12" t="s">
        <v>37</v>
      </c>
      <c r="B10" s="3">
        <v>701</v>
      </c>
      <c r="C10" s="4">
        <v>350</v>
      </c>
      <c r="D10" s="2"/>
      <c r="E10" s="5"/>
      <c r="F10" s="7"/>
      <c r="G10" s="2"/>
      <c r="H10" s="5"/>
      <c r="I10" s="5" t="s">
        <v>11</v>
      </c>
      <c r="J10" s="2">
        <f>N7*0.9</f>
        <v>5400</v>
      </c>
      <c r="K10" s="5"/>
      <c r="L10" s="2"/>
      <c r="M10" s="5"/>
      <c r="N10" s="2"/>
    </row>
    <row r="11" spans="1:14" ht="15.75" x14ac:dyDescent="0.25">
      <c r="A11" s="12" t="s">
        <v>38</v>
      </c>
      <c r="B11" s="3">
        <v>701</v>
      </c>
      <c r="C11" s="4">
        <v>300</v>
      </c>
      <c r="D11" s="2"/>
      <c r="E11" s="5"/>
      <c r="F11" s="7"/>
      <c r="G11" s="2"/>
      <c r="H11" s="5"/>
      <c r="I11" s="5" t="s">
        <v>10</v>
      </c>
      <c r="J11" s="2">
        <f>N7*0.1</f>
        <v>600</v>
      </c>
      <c r="K11" s="5"/>
      <c r="L11" s="2"/>
      <c r="M11" s="5"/>
      <c r="N11" s="2"/>
    </row>
    <row r="12" spans="1:14" ht="15.75" x14ac:dyDescent="0.25">
      <c r="A12" s="12" t="s">
        <v>39</v>
      </c>
      <c r="B12" s="3">
        <v>696</v>
      </c>
      <c r="C12" s="4">
        <v>275</v>
      </c>
      <c r="D12" s="2"/>
      <c r="E12" s="5"/>
      <c r="F12" s="7"/>
      <c r="G12" s="2"/>
      <c r="H12" s="5"/>
      <c r="I12" s="5"/>
      <c r="J12" s="5"/>
      <c r="K12" s="5"/>
      <c r="L12" s="2"/>
      <c r="M12" s="5"/>
      <c r="N12" s="2"/>
    </row>
    <row r="13" spans="1:14" ht="15.75" x14ac:dyDescent="0.25">
      <c r="A13" s="12" t="s">
        <v>40</v>
      </c>
      <c r="B13" s="3">
        <v>690</v>
      </c>
      <c r="C13" s="4">
        <v>250</v>
      </c>
      <c r="D13" s="2"/>
      <c r="E13" s="5"/>
      <c r="F13" s="7"/>
      <c r="G13" s="2"/>
      <c r="H13" s="5"/>
      <c r="I13" s="2" t="s">
        <v>16</v>
      </c>
      <c r="J13" s="5">
        <f>J5/8</f>
        <v>25</v>
      </c>
      <c r="K13" s="5"/>
      <c r="L13" s="2"/>
      <c r="M13" s="5"/>
      <c r="N13" s="2"/>
    </row>
    <row r="14" spans="1:14" ht="15.75" x14ac:dyDescent="0.25">
      <c r="A14" s="12" t="s">
        <v>41</v>
      </c>
      <c r="B14" s="3">
        <v>689</v>
      </c>
      <c r="C14" s="4">
        <v>225</v>
      </c>
      <c r="D14" s="2"/>
      <c r="E14" s="5"/>
      <c r="F14" s="7"/>
      <c r="G14" s="2"/>
      <c r="H14" s="5"/>
      <c r="I14" s="2" t="s">
        <v>5</v>
      </c>
      <c r="J14" s="5">
        <f>J13*0.8</f>
        <v>20</v>
      </c>
      <c r="K14" s="5"/>
      <c r="L14" s="2"/>
      <c r="M14" s="5"/>
      <c r="N14" s="2"/>
    </row>
    <row r="15" spans="1:14" ht="15.75" x14ac:dyDescent="0.25">
      <c r="A15" s="12" t="s">
        <v>42</v>
      </c>
      <c r="B15" s="3">
        <v>681</v>
      </c>
      <c r="C15" s="4">
        <v>200</v>
      </c>
      <c r="D15" s="2"/>
      <c r="E15" s="5"/>
      <c r="F15" s="7"/>
      <c r="G15" s="2"/>
      <c r="H15" s="5"/>
      <c r="I15" s="2" t="s">
        <v>6</v>
      </c>
      <c r="J15" s="5">
        <f>J13*0.2</f>
        <v>5</v>
      </c>
      <c r="K15" s="5"/>
      <c r="L15" s="2"/>
      <c r="M15" s="5"/>
      <c r="N15" s="2"/>
    </row>
    <row r="16" spans="1:14" ht="15.75" x14ac:dyDescent="0.25">
      <c r="A16" s="12" t="s">
        <v>43</v>
      </c>
      <c r="B16" s="3">
        <v>677</v>
      </c>
      <c r="C16" s="4">
        <v>175</v>
      </c>
      <c r="D16" s="2"/>
      <c r="E16" s="5"/>
      <c r="F16" s="7"/>
      <c r="G16" s="2"/>
      <c r="H16" s="5"/>
      <c r="I16" s="5"/>
      <c r="J16" s="5"/>
      <c r="K16" s="5"/>
      <c r="L16" s="2"/>
      <c r="M16" s="5"/>
      <c r="N16" s="2"/>
    </row>
    <row r="17" spans="1:14" ht="15.75" x14ac:dyDescent="0.25">
      <c r="A17" s="12" t="s">
        <v>44</v>
      </c>
      <c r="B17" s="3">
        <v>671</v>
      </c>
      <c r="C17" s="4">
        <v>150</v>
      </c>
      <c r="D17" s="2"/>
      <c r="E17" s="5"/>
      <c r="F17" s="7"/>
      <c r="G17" s="2"/>
      <c r="H17" s="5"/>
      <c r="I17" s="5"/>
      <c r="J17" s="5"/>
      <c r="K17" s="5"/>
      <c r="L17" s="2"/>
      <c r="M17" s="5"/>
      <c r="N17" s="2"/>
    </row>
    <row r="18" spans="1:14" ht="15.75" x14ac:dyDescent="0.25">
      <c r="A18" s="12" t="s">
        <v>45</v>
      </c>
      <c r="B18" s="3">
        <v>670</v>
      </c>
      <c r="C18" s="4">
        <v>140</v>
      </c>
      <c r="D18" s="2"/>
      <c r="E18" s="5"/>
      <c r="F18" s="7"/>
      <c r="G18" s="2"/>
      <c r="H18" s="5"/>
      <c r="I18" s="5"/>
      <c r="J18" s="5"/>
      <c r="K18" s="5"/>
      <c r="L18" s="2"/>
      <c r="M18" s="5"/>
      <c r="N18" s="2"/>
    </row>
    <row r="19" spans="1:14" ht="15.75" x14ac:dyDescent="0.25">
      <c r="A19" s="12" t="s">
        <v>46</v>
      </c>
      <c r="B19" s="3">
        <v>670</v>
      </c>
      <c r="C19" s="4">
        <v>130</v>
      </c>
      <c r="D19" s="2"/>
      <c r="E19" s="5"/>
      <c r="F19" s="7"/>
      <c r="G19" s="2"/>
      <c r="H19" s="5"/>
      <c r="I19" s="5"/>
      <c r="J19" s="5"/>
      <c r="K19" s="5"/>
      <c r="L19" s="2"/>
      <c r="M19" s="5"/>
      <c r="N19" s="2"/>
    </row>
    <row r="20" spans="1:14" ht="15.75" x14ac:dyDescent="0.25">
      <c r="A20" s="12" t="s">
        <v>47</v>
      </c>
      <c r="B20" s="3">
        <v>668</v>
      </c>
      <c r="C20" s="4">
        <v>120</v>
      </c>
      <c r="D20" s="2"/>
      <c r="E20" s="5"/>
      <c r="F20" s="7"/>
      <c r="G20" s="2"/>
      <c r="H20" s="5"/>
      <c r="I20" s="5"/>
      <c r="J20" s="5"/>
      <c r="K20" s="5"/>
      <c r="L20" s="2"/>
      <c r="M20" s="5"/>
      <c r="N20" s="2"/>
    </row>
    <row r="21" spans="1:14" ht="15.75" x14ac:dyDescent="0.25">
      <c r="A21" s="12" t="s">
        <v>48</v>
      </c>
      <c r="B21" s="3">
        <v>666</v>
      </c>
      <c r="C21" s="4">
        <v>115</v>
      </c>
      <c r="D21" s="2"/>
      <c r="E21" s="5"/>
      <c r="F21" s="7"/>
      <c r="G21" s="2"/>
      <c r="H21" s="5"/>
      <c r="I21" s="5"/>
      <c r="J21" s="5"/>
      <c r="K21" s="5"/>
      <c r="L21" s="2"/>
      <c r="M21" s="5"/>
      <c r="N21" s="2"/>
    </row>
    <row r="22" spans="1:14" ht="15.75" x14ac:dyDescent="0.25">
      <c r="A22" s="12" t="s">
        <v>49</v>
      </c>
      <c r="B22" s="3">
        <v>666</v>
      </c>
      <c r="C22" s="4">
        <v>110</v>
      </c>
      <c r="D22" s="2"/>
      <c r="E22" s="5"/>
      <c r="F22" s="7"/>
      <c r="G22" s="2"/>
      <c r="H22" s="5"/>
      <c r="I22" s="5"/>
      <c r="J22" s="5"/>
      <c r="K22" s="5"/>
      <c r="L22" s="2"/>
      <c r="M22" s="5"/>
      <c r="N22" s="2"/>
    </row>
    <row r="23" spans="1:14" ht="15.75" x14ac:dyDescent="0.25">
      <c r="A23" s="12" t="s">
        <v>50</v>
      </c>
      <c r="B23" s="3">
        <v>664</v>
      </c>
      <c r="C23" s="4">
        <v>105</v>
      </c>
      <c r="D23" s="2"/>
      <c r="E23" s="5"/>
      <c r="F23" s="7"/>
      <c r="G23" s="2"/>
      <c r="H23" s="5"/>
      <c r="I23" s="5"/>
      <c r="J23" s="5"/>
      <c r="K23" s="5"/>
      <c r="L23" s="2"/>
      <c r="M23" s="5"/>
      <c r="N23" s="2"/>
    </row>
    <row r="24" spans="1:14" ht="15.75" x14ac:dyDescent="0.25">
      <c r="A24" s="12" t="s">
        <v>51</v>
      </c>
      <c r="B24" s="3">
        <v>663</v>
      </c>
      <c r="C24" s="4">
        <v>100</v>
      </c>
      <c r="D24" s="2"/>
      <c r="E24" s="5"/>
      <c r="F24" s="7"/>
      <c r="G24" s="2"/>
      <c r="H24" s="5"/>
      <c r="I24" s="5"/>
      <c r="J24" s="5"/>
      <c r="K24" s="5"/>
      <c r="L24" s="2"/>
      <c r="M24" s="5"/>
      <c r="N24" s="2"/>
    </row>
    <row r="25" spans="1:14" ht="15.75" x14ac:dyDescent="0.25">
      <c r="A25" s="5"/>
      <c r="B25" s="7"/>
      <c r="C25" s="2"/>
      <c r="D25" s="2"/>
      <c r="E25" s="5"/>
      <c r="F25" s="7"/>
      <c r="G25" s="2"/>
      <c r="H25" s="5"/>
      <c r="I25" s="5"/>
      <c r="J25" s="5"/>
      <c r="K25" s="5"/>
      <c r="L25" s="2"/>
      <c r="M25" s="5"/>
      <c r="N25" s="2"/>
    </row>
    <row r="26" spans="1:14" ht="15.75" x14ac:dyDescent="0.25">
      <c r="A26" s="5" t="s">
        <v>7</v>
      </c>
      <c r="B26" s="7"/>
      <c r="C26" s="2">
        <f>N7*0.9</f>
        <v>5400</v>
      </c>
      <c r="D26" s="2"/>
      <c r="E26" s="5" t="s">
        <v>7</v>
      </c>
      <c r="F26" s="7"/>
      <c r="G26" s="2">
        <f>N7*0.1</f>
        <v>600</v>
      </c>
      <c r="H26" s="5"/>
      <c r="I26" s="5"/>
      <c r="J26" s="5"/>
      <c r="K26" s="5"/>
      <c r="L26" s="2"/>
      <c r="M26" s="5"/>
      <c r="N26" s="2"/>
    </row>
    <row r="27" spans="1:14" ht="15.75" x14ac:dyDescent="0.25">
      <c r="A27" s="5" t="s">
        <v>8</v>
      </c>
      <c r="B27" s="7"/>
      <c r="C27" s="2">
        <f>SUM(C5:C24)</f>
        <v>5395</v>
      </c>
      <c r="D27" s="2"/>
      <c r="E27" s="5" t="s">
        <v>8</v>
      </c>
      <c r="F27" s="7"/>
      <c r="G27" s="2">
        <f>SUM(G5:G9)</f>
        <v>600</v>
      </c>
      <c r="H27" s="5"/>
      <c r="I27" s="5"/>
      <c r="J27" s="5"/>
      <c r="K27" s="5"/>
      <c r="L27" s="2"/>
      <c r="M27" s="5"/>
      <c r="N27" s="2"/>
    </row>
    <row r="28" spans="1:14" ht="15.75" x14ac:dyDescent="0.25">
      <c r="A28" s="5" t="s">
        <v>4</v>
      </c>
      <c r="B28" s="7"/>
      <c r="C28" s="2">
        <f>C26-C27</f>
        <v>5</v>
      </c>
      <c r="D28" s="2"/>
      <c r="E28" s="5" t="s">
        <v>4</v>
      </c>
      <c r="F28" s="7"/>
      <c r="G28" s="2">
        <f>G26-G27</f>
        <v>0</v>
      </c>
      <c r="H28" s="5"/>
      <c r="I28" s="5"/>
      <c r="J28" s="5"/>
      <c r="K28" s="5"/>
      <c r="L28" s="2"/>
      <c r="M28" s="5"/>
      <c r="N28" s="2"/>
    </row>
  </sheetData>
  <mergeCells count="4">
    <mergeCell ref="A3:C4"/>
    <mergeCell ref="E3:G4"/>
    <mergeCell ref="I3:N4"/>
    <mergeCell ref="A1:N2"/>
  </mergeCells>
  <pageMargins left="0.7" right="0.7" top="0.75" bottom="0.75" header="0.3" footer="0.3"/>
  <pageSetup scale="7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workbookViewId="0">
      <selection activeCell="N20" sqref="A1:N20"/>
    </sheetView>
  </sheetViews>
  <sheetFormatPr defaultRowHeight="15" x14ac:dyDescent="0.25"/>
  <cols>
    <col min="1" max="1" width="21.140625" bestFit="1" customWidth="1"/>
    <col min="2" max="2" width="5.5703125" bestFit="1" customWidth="1"/>
    <col min="3" max="3" width="10.140625" bestFit="1" customWidth="1"/>
    <col min="5" max="5" width="19.42578125" bestFit="1" customWidth="1"/>
    <col min="6" max="6" width="5.5703125" bestFit="1" customWidth="1"/>
    <col min="7" max="7" width="8.28515625" bestFit="1" customWidth="1"/>
    <col min="9" max="9" width="19.85546875" bestFit="1" customWidth="1"/>
    <col min="10" max="10" width="9.85546875" bestFit="1" customWidth="1"/>
    <col min="11" max="11" width="3" bestFit="1" customWidth="1"/>
    <col min="12" max="12" width="7.140625" bestFit="1" customWidth="1"/>
    <col min="13" max="13" width="2.140625" bestFit="1" customWidth="1"/>
    <col min="14" max="14" width="9.85546875" bestFit="1" customWidth="1"/>
  </cols>
  <sheetData>
    <row r="1" spans="1:14" x14ac:dyDescent="0.25">
      <c r="A1" s="9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x14ac:dyDescent="0.25">
      <c r="A3" s="8" t="s">
        <v>5</v>
      </c>
      <c r="B3" s="8"/>
      <c r="C3" s="8"/>
      <c r="D3" s="5"/>
      <c r="E3" s="8" t="s">
        <v>6</v>
      </c>
      <c r="F3" s="8"/>
      <c r="G3" s="8"/>
      <c r="H3" s="5"/>
      <c r="I3" s="8" t="s">
        <v>9</v>
      </c>
      <c r="J3" s="8"/>
      <c r="K3" s="8"/>
      <c r="L3" s="8"/>
      <c r="M3" s="8"/>
      <c r="N3" s="8"/>
    </row>
    <row r="4" spans="1:14" ht="15.75" x14ac:dyDescent="0.25">
      <c r="A4" s="8"/>
      <c r="B4" s="8"/>
      <c r="C4" s="8"/>
      <c r="D4" s="5"/>
      <c r="E4" s="8"/>
      <c r="F4" s="8"/>
      <c r="G4" s="8"/>
      <c r="H4" s="5"/>
      <c r="I4" s="8"/>
      <c r="J4" s="8"/>
      <c r="K4" s="8"/>
      <c r="L4" s="8"/>
      <c r="M4" s="8"/>
      <c r="N4" s="8"/>
    </row>
    <row r="5" spans="1:14" ht="15.75" x14ac:dyDescent="0.25">
      <c r="A5" s="3" t="s">
        <v>31</v>
      </c>
      <c r="B5" s="3">
        <v>2102</v>
      </c>
      <c r="C5" s="4">
        <v>1500</v>
      </c>
      <c r="D5" s="2"/>
      <c r="E5" s="3" t="s">
        <v>31</v>
      </c>
      <c r="F5" s="3">
        <v>2102</v>
      </c>
      <c r="G5" s="4">
        <v>350</v>
      </c>
      <c r="H5" s="5"/>
      <c r="I5" s="3" t="s">
        <v>15</v>
      </c>
      <c r="J5" s="3">
        <v>200</v>
      </c>
      <c r="K5" s="3" t="s">
        <v>0</v>
      </c>
      <c r="L5" s="4">
        <v>25</v>
      </c>
      <c r="M5" s="3" t="s">
        <v>1</v>
      </c>
      <c r="N5" s="4">
        <f>J5*L5</f>
        <v>5000</v>
      </c>
    </row>
    <row r="6" spans="1:14" ht="15.75" x14ac:dyDescent="0.25">
      <c r="A6" s="3" t="s">
        <v>67</v>
      </c>
      <c r="B6" s="3">
        <v>2100</v>
      </c>
      <c r="C6" s="4">
        <v>1000</v>
      </c>
      <c r="D6" s="2"/>
      <c r="E6" s="14" t="s">
        <v>67</v>
      </c>
      <c r="F6" s="3">
        <v>2100</v>
      </c>
      <c r="G6" s="4">
        <v>150</v>
      </c>
      <c r="H6" s="5"/>
      <c r="I6" s="3" t="s">
        <v>2</v>
      </c>
      <c r="J6" s="3">
        <f>J5</f>
        <v>200</v>
      </c>
      <c r="K6" s="3" t="s">
        <v>0</v>
      </c>
      <c r="L6" s="4">
        <v>0</v>
      </c>
      <c r="M6" s="3" t="s">
        <v>1</v>
      </c>
      <c r="N6" s="4">
        <f>J6*L6</f>
        <v>0</v>
      </c>
    </row>
    <row r="7" spans="1:14" ht="15.75" x14ac:dyDescent="0.25">
      <c r="A7" s="3" t="s">
        <v>68</v>
      </c>
      <c r="B7" s="3">
        <v>2084</v>
      </c>
      <c r="C7" s="4">
        <v>700</v>
      </c>
      <c r="D7" s="2"/>
      <c r="E7" s="3">
        <v>3</v>
      </c>
      <c r="F7" s="3"/>
      <c r="G7" s="4"/>
      <c r="H7" s="5"/>
      <c r="I7" s="3" t="s">
        <v>3</v>
      </c>
      <c r="J7" s="3">
        <f>J5</f>
        <v>200</v>
      </c>
      <c r="K7" s="3" t="s">
        <v>0</v>
      </c>
      <c r="L7" s="4">
        <f>L5-L6</f>
        <v>25</v>
      </c>
      <c r="M7" s="3" t="s">
        <v>1</v>
      </c>
      <c r="N7" s="4">
        <f>N5-N6</f>
        <v>5000</v>
      </c>
    </row>
    <row r="8" spans="1:14" ht="15.75" x14ac:dyDescent="0.25">
      <c r="A8" s="3" t="s">
        <v>69</v>
      </c>
      <c r="B8" s="3">
        <v>2083</v>
      </c>
      <c r="C8" s="4">
        <v>400</v>
      </c>
      <c r="D8" s="2"/>
      <c r="E8" s="3">
        <v>4</v>
      </c>
      <c r="F8" s="3"/>
      <c r="G8" s="4"/>
      <c r="H8" s="5"/>
      <c r="I8" s="5"/>
      <c r="J8" s="5"/>
      <c r="K8" s="5"/>
      <c r="L8" s="2"/>
      <c r="M8" s="5"/>
      <c r="N8" s="2"/>
    </row>
    <row r="9" spans="1:14" ht="15.75" x14ac:dyDescent="0.25">
      <c r="A9" s="3" t="s">
        <v>36</v>
      </c>
      <c r="B9" s="3">
        <v>2053</v>
      </c>
      <c r="C9" s="4">
        <v>300</v>
      </c>
      <c r="D9" s="2"/>
      <c r="E9" s="3">
        <v>5</v>
      </c>
      <c r="F9" s="3"/>
      <c r="G9" s="4"/>
      <c r="H9" s="5"/>
      <c r="I9" s="5"/>
      <c r="J9" s="5"/>
      <c r="K9" s="5"/>
      <c r="L9" s="2"/>
      <c r="M9" s="5"/>
      <c r="N9" s="2"/>
    </row>
    <row r="10" spans="1:14" ht="15.75" x14ac:dyDescent="0.25">
      <c r="A10" s="3" t="s">
        <v>70</v>
      </c>
      <c r="B10" s="3">
        <v>2025</v>
      </c>
      <c r="C10" s="4">
        <v>250</v>
      </c>
      <c r="D10" s="2"/>
      <c r="E10" s="5"/>
      <c r="F10" s="7"/>
      <c r="G10" s="2"/>
      <c r="H10" s="5"/>
      <c r="I10" s="5" t="s">
        <v>11</v>
      </c>
      <c r="J10" s="2">
        <f>N7*0.9</f>
        <v>4500</v>
      </c>
      <c r="K10" s="5"/>
      <c r="L10" s="2"/>
      <c r="M10" s="5"/>
      <c r="N10" s="2"/>
    </row>
    <row r="11" spans="1:14" ht="15.75" x14ac:dyDescent="0.25">
      <c r="A11" s="3" t="s">
        <v>71</v>
      </c>
      <c r="B11" s="3">
        <v>1999</v>
      </c>
      <c r="C11" s="4">
        <v>200</v>
      </c>
      <c r="D11" s="2"/>
      <c r="E11" s="5"/>
      <c r="F11" s="7"/>
      <c r="G11" s="2"/>
      <c r="H11" s="5"/>
      <c r="I11" s="5" t="s">
        <v>10</v>
      </c>
      <c r="J11" s="2">
        <f>N7*0.1</f>
        <v>500</v>
      </c>
      <c r="K11" s="5"/>
      <c r="L11" s="2"/>
      <c r="M11" s="5"/>
      <c r="N11" s="2"/>
    </row>
    <row r="12" spans="1:14" ht="15.75" x14ac:dyDescent="0.25">
      <c r="A12" s="3" t="s">
        <v>72</v>
      </c>
      <c r="B12" s="3">
        <v>1981</v>
      </c>
      <c r="C12" s="4">
        <v>150</v>
      </c>
      <c r="D12" s="2"/>
      <c r="E12" s="5"/>
      <c r="F12" s="7"/>
      <c r="G12" s="2"/>
      <c r="H12" s="5"/>
      <c r="I12" s="5"/>
      <c r="J12" s="5"/>
      <c r="K12" s="5"/>
      <c r="L12" s="2"/>
      <c r="M12" s="5"/>
      <c r="N12" s="2"/>
    </row>
    <row r="13" spans="1:14" ht="15.75" x14ac:dyDescent="0.25">
      <c r="A13" s="13"/>
      <c r="B13" s="13"/>
      <c r="C13" s="10"/>
      <c r="D13" s="2"/>
      <c r="E13" s="5"/>
      <c r="F13" s="7"/>
      <c r="G13" s="2"/>
      <c r="H13" s="5"/>
      <c r="I13" s="2" t="s">
        <v>16</v>
      </c>
      <c r="J13" s="5">
        <f>J5/20</f>
        <v>10</v>
      </c>
      <c r="K13" s="5"/>
      <c r="L13" s="2"/>
      <c r="M13" s="5"/>
      <c r="N13" s="2"/>
    </row>
    <row r="14" spans="1:14" ht="15.75" x14ac:dyDescent="0.25">
      <c r="A14" s="13"/>
      <c r="B14" s="13"/>
      <c r="C14" s="10"/>
      <c r="D14" s="2"/>
      <c r="E14" s="5"/>
      <c r="F14" s="7"/>
      <c r="G14" s="2"/>
      <c r="H14" s="5"/>
      <c r="I14" s="2" t="s">
        <v>5</v>
      </c>
      <c r="J14" s="5">
        <f>J13*0.8</f>
        <v>8</v>
      </c>
      <c r="K14" s="5"/>
      <c r="L14" s="2"/>
      <c r="M14" s="5"/>
      <c r="N14" s="2"/>
    </row>
    <row r="15" spans="1:14" ht="15.75" x14ac:dyDescent="0.25">
      <c r="A15" s="13"/>
      <c r="B15" s="13"/>
      <c r="C15" s="10"/>
      <c r="D15" s="2"/>
      <c r="E15" s="5"/>
      <c r="F15" s="7"/>
      <c r="G15" s="2"/>
      <c r="H15" s="5"/>
      <c r="I15" s="2" t="s">
        <v>6</v>
      </c>
      <c r="J15" s="5">
        <f>J13*0.2</f>
        <v>2</v>
      </c>
      <c r="K15" s="5"/>
      <c r="L15" s="2"/>
      <c r="M15" s="5"/>
      <c r="N15" s="2"/>
    </row>
    <row r="16" spans="1:14" ht="15.75" x14ac:dyDescent="0.25">
      <c r="A16" s="13"/>
      <c r="B16" s="13"/>
      <c r="C16" s="10"/>
      <c r="D16" s="2"/>
      <c r="E16" s="5"/>
      <c r="F16" s="7"/>
      <c r="G16" s="2"/>
      <c r="H16" s="5"/>
      <c r="I16" s="5"/>
      <c r="J16" s="5"/>
      <c r="K16" s="5"/>
      <c r="L16" s="2"/>
      <c r="M16" s="5"/>
      <c r="N16" s="2"/>
    </row>
    <row r="17" spans="1:14" ht="15.75" x14ac:dyDescent="0.25">
      <c r="A17" s="5"/>
      <c r="B17" s="7"/>
      <c r="C17" s="2"/>
      <c r="D17" s="2"/>
      <c r="E17" s="5"/>
      <c r="F17" s="7"/>
      <c r="G17" s="2"/>
      <c r="H17" s="5"/>
      <c r="I17" s="5"/>
      <c r="J17" s="5"/>
      <c r="K17" s="5"/>
      <c r="L17" s="2"/>
      <c r="M17" s="5"/>
      <c r="N17" s="2"/>
    </row>
    <row r="18" spans="1:14" ht="15.75" x14ac:dyDescent="0.25">
      <c r="A18" s="5" t="s">
        <v>7</v>
      </c>
      <c r="B18" s="7"/>
      <c r="C18" s="2">
        <f>N7*0.9</f>
        <v>4500</v>
      </c>
      <c r="D18" s="2"/>
      <c r="E18" s="5" t="s">
        <v>7</v>
      </c>
      <c r="F18" s="7"/>
      <c r="G18" s="2">
        <f>N7*0.1</f>
        <v>500</v>
      </c>
      <c r="H18" s="5"/>
      <c r="I18" s="5"/>
      <c r="J18" s="5"/>
      <c r="K18" s="5"/>
      <c r="L18" s="2"/>
      <c r="M18" s="5"/>
      <c r="N18" s="2"/>
    </row>
    <row r="19" spans="1:14" ht="15.75" x14ac:dyDescent="0.25">
      <c r="A19" s="5" t="s">
        <v>8</v>
      </c>
      <c r="B19" s="7"/>
      <c r="C19" s="2">
        <f>SUM(C5:C16)</f>
        <v>4500</v>
      </c>
      <c r="D19" s="2"/>
      <c r="E19" s="5" t="s">
        <v>8</v>
      </c>
      <c r="F19" s="7"/>
      <c r="G19" s="2">
        <f>SUM(G5:G9)</f>
        <v>500</v>
      </c>
      <c r="H19" s="5"/>
      <c r="I19" s="5"/>
      <c r="J19" s="5"/>
      <c r="K19" s="5"/>
      <c r="L19" s="2"/>
      <c r="M19" s="5"/>
      <c r="N19" s="2"/>
    </row>
    <row r="20" spans="1:14" ht="15.75" x14ac:dyDescent="0.25">
      <c r="A20" s="5" t="s">
        <v>4</v>
      </c>
      <c r="B20" s="7"/>
      <c r="C20" s="2">
        <f>C18-C19</f>
        <v>0</v>
      </c>
      <c r="D20" s="2"/>
      <c r="E20" s="5" t="s">
        <v>4</v>
      </c>
      <c r="F20" s="7"/>
      <c r="G20" s="2">
        <f>G18-G19</f>
        <v>0</v>
      </c>
      <c r="H20" s="5"/>
      <c r="I20" s="5"/>
      <c r="J20" s="5"/>
      <c r="K20" s="5"/>
      <c r="L20" s="2"/>
      <c r="M20" s="5"/>
      <c r="N20" s="2"/>
    </row>
  </sheetData>
  <mergeCells count="4">
    <mergeCell ref="A3:C4"/>
    <mergeCell ref="E3:G4"/>
    <mergeCell ref="I3:N4"/>
    <mergeCell ref="A1:N2"/>
  </mergeCells>
  <pageMargins left="0.7" right="0.7" top="0.75" bottom="0.75" header="0.3" footer="0.3"/>
  <pageSetup scale="8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</vt:lpstr>
      <vt:lpstr>Doubles</vt:lpstr>
      <vt:lpstr>Singles</vt:lpstr>
      <vt:lpstr>All Events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Harman</dc:creator>
  <cp:lastModifiedBy>H2M</cp:lastModifiedBy>
  <cp:lastPrinted>2016-11-13T21:18:35Z</cp:lastPrinted>
  <dcterms:created xsi:type="dcterms:W3CDTF">2016-03-05T21:06:39Z</dcterms:created>
  <dcterms:modified xsi:type="dcterms:W3CDTF">2016-11-13T21:21:12Z</dcterms:modified>
</cp:coreProperties>
</file>